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\Desktop\PORTAL NOVIEMBRE REALIZADO----domingo 03-12-2023\YOEL - TRANSPARENCIA - NOVIEMBRE 2023\"/>
    </mc:Choice>
  </mc:AlternateContent>
  <xr:revisionPtr revIDLastSave="0" documentId="13_ncr:1_{4B059EEE-631C-4328-AFBC-5892878A56D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<sst xmlns="http://schemas.openxmlformats.org/spreadsheetml/2006/main" count="63" uniqueCount="58">
  <si>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</si>
  <si>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</si>
  <si>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</si>
  <si>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</si>
  <si>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</si>
  <si>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</si>
  <si>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</si>
  <si>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</si>
  <si>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</si>
  <si>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</si>
  <si>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</si>
  <si>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</si>
  <si>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</si>
  <si>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</si>
  <si>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</si>
  <si>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</si>
  <si>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</si>
  <si>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</si>
  <si>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</si>
  <si>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</si>
  <si>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</si>
  <si>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</si>
  <si>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</si>
  <si>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</si>
  <si>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</si>
  <si>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</si>
  <si>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</si>
  <si>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</si>
  <si>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</si>
  <si>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</si>
  <si>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</si>
  <si>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</si>
  <si>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</si>
  <si>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</si>
  <si>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</si>
  <si>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</si>
  <si>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</si>
  <si>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</si>
  <si>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</si>
  <si>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</si>
  <si>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</si>
  <si>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</si>
  <si>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ISMAEL ENCARNACION NUÑEZ</t>
  </si>
  <si>
    <t>DEPARTAMENTO DE TECNOLOGIA DE LA INFORMACION Y COMUNICACIÓN</t>
  </si>
  <si>
    <t>MASCULINO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</si>
  <si>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</si>
  <si>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</si>
  <si>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</si>
  <si>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</si>
  <si>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</si>
  <si>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</si>
  <si>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</si>
  <si>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</si>
  <si>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JENSSEN SANCHEZ OGANDO</t>
  </si>
  <si>
    <t>DEPARTAMENTO DE COMUNICACIONES</t>
  </si>
  <si>
    <t>ENCARGAD DEL DEPARTAMENTO DE COMUNICACIONES</t>
  </si>
  <si>
    <t>0006-TF-2023</t>
  </si>
  <si>
    <t>Correspondiente al mes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</si>
</sst>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523875</xdr:colOff>
      <xdr:row>3</xdr:row>
      <xdr:rowOff>166687</xdr:rowOff>
    </xdr:from>
    <xdr:to>
      <xdr:col>5</xdr:col>
      <xdr:colOff>514350</xdr:colOff>
      <xdr:row>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4625" y="666750"/>
          <a:ext cx="1443038" cy="1443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view="pageBreakPreview" topLeftCell="D1" zoomScale="60" zoomScaleNormal="40" workbookViewId="0">
      <pane ySplit="1" topLeftCell="A15" activePane="bottomLeft" state="frozen"/>
      <selection pane="bottomLeft" activeCell="A8" sqref="A8:T8"/>
    </sheetView>
  </sheetViews>
  <sheetFormatPr baseColWidth="10" defaultColWidth="11.453125" defaultRowHeight="12.5" x14ac:dyDescent="0.25"/>
  <cols>
    <col min="1" max="1" width="25" style="1" customWidth="1"/>
    <col min="2" max="2" width="64.453125" style="1" bestFit="1" customWidth="1"/>
    <col min="3" max="3" width="66.26953125" style="1" customWidth="1"/>
    <col min="4" max="4" width="105.81640625" style="1" bestFit="1" customWidth="1"/>
    <col min="5" max="5" width="21.81640625" style="1" customWidth="1"/>
    <col min="6" max="6" width="32.7265625" style="1" customWidth="1"/>
    <col min="7" max="7" width="32.1796875" style="2" bestFit="1" customWidth="1"/>
    <col min="8" max="8" width="23.54296875" style="3" customWidth="1"/>
    <col min="9" max="9" width="28.7265625" style="3" customWidth="1"/>
    <col min="10" max="10" width="28.7265625" style="3" bestFit="1" customWidth="1"/>
    <col min="11" max="11" width="32.54296875" style="3" customWidth="1"/>
    <col min="12" max="12" width="29.81640625" style="3" customWidth="1"/>
    <col min="13" max="13" width="28.7265625" style="3" bestFit="1" customWidth="1"/>
    <col min="14" max="14" width="32.453125" style="3" customWidth="1"/>
    <col min="15" max="15" width="36.453125" style="3" bestFit="1" customWidth="1"/>
    <col min="16" max="16" width="33.26953125" style="3" customWidth="1"/>
    <col min="17" max="17" width="33.54296875" style="3" bestFit="1" customWidth="1"/>
    <col min="18" max="18" width="28.1796875" style="3" bestFit="1" customWidth="1"/>
    <col min="19" max="19" width="30.7265625" style="47" bestFit="1" customWidth="1"/>
    <col min="20" max="20" width="25.81640625" style="3" bestFit="1" customWidth="1"/>
  </cols>
  <sheetData>
    <row r="1" spans="1:20" x14ac:dyDescent="0.25">
      <c r="B1" s="2"/>
      <c r="M1" s="4"/>
      <c r="N1" s="4"/>
      <c r="O1" s="4"/>
      <c r="P1" s="4"/>
      <c r="Q1" s="4"/>
      <c r="R1" s="4"/>
      <c r="S1" s="5"/>
      <c r="T1" s="4"/>
    </row>
    <row r="2" spans="1:20" x14ac:dyDescent="0.25">
      <c r="B2" s="2"/>
      <c r="M2" s="4"/>
      <c r="N2" s="4"/>
      <c r="O2" s="4"/>
      <c r="P2" s="4"/>
      <c r="Q2" s="4"/>
      <c r="R2" s="4"/>
      <c r="S2" s="5"/>
      <c r="T2" s="4"/>
    </row>
    <row r="3" spans="1:20" x14ac:dyDescent="0.25">
      <c r="B3" s="2"/>
      <c r="M3" s="4"/>
      <c r="N3" s="4"/>
      <c r="O3" s="4"/>
      <c r="P3" s="4"/>
      <c r="Q3" s="4"/>
      <c r="R3" s="4"/>
      <c r="S3" s="5"/>
      <c r="T3" s="4"/>
    </row>
    <row r="4" spans="1:20" ht="27.5" x14ac:dyDescent="0.25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.5" x14ac:dyDescent="0.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.5" x14ac:dyDescent="0.25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5">
      <c r="B7" s="2"/>
      <c r="M7" s="4"/>
      <c r="N7" s="4"/>
      <c r="O7" s="4"/>
      <c r="P7" s="4"/>
      <c r="Q7" s="4"/>
      <c r="R7" s="4"/>
      <c r="S7" s="5"/>
      <c r="T7" s="4"/>
    </row>
    <row r="8" spans="1:20" ht="20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23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ht="17.5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ht="23" x14ac:dyDescent="0.25">
      <c r="A11" s="68" t="s">
        <v>27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3" x14ac:dyDescent="0.25">
      <c r="A12" s="68" t="s">
        <v>57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13" thickBot="1" x14ac:dyDescent="0.3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3">
      <c r="A14" s="75" t="s">
        <v>0</v>
      </c>
      <c r="B14" s="77" t="s">
        <v>1</v>
      </c>
      <c r="C14" s="9"/>
      <c r="D14" s="9"/>
      <c r="E14" s="9"/>
      <c r="F14" s="9"/>
      <c r="G14" s="77" t="s">
        <v>2</v>
      </c>
      <c r="H14" s="59" t="s">
        <v>3</v>
      </c>
      <c r="I14" s="59" t="s">
        <v>4</v>
      </c>
      <c r="J14" s="64" t="s">
        <v>5</v>
      </c>
      <c r="K14" s="65"/>
      <c r="L14" s="65"/>
      <c r="M14" s="65"/>
      <c r="N14" s="65"/>
      <c r="O14" s="66"/>
      <c r="P14" s="10"/>
      <c r="Q14" s="81" t="s">
        <v>6</v>
      </c>
      <c r="R14" s="82"/>
      <c r="S14" s="59" t="s">
        <v>7</v>
      </c>
      <c r="T14" s="59" t="s">
        <v>8</v>
      </c>
    </row>
    <row r="15" spans="1:20" ht="46.5" customHeight="1" thickBot="1" x14ac:dyDescent="0.3">
      <c r="A15" s="76"/>
      <c r="B15" s="78"/>
      <c r="C15" s="11" t="s">
        <v>9</v>
      </c>
      <c r="D15" s="11" t="s">
        <v>10</v>
      </c>
      <c r="E15" s="11" t="s">
        <v>29</v>
      </c>
      <c r="F15" s="11" t="s">
        <v>11</v>
      </c>
      <c r="G15" s="78"/>
      <c r="H15" s="80"/>
      <c r="I15" s="80"/>
      <c r="J15" s="81" t="s">
        <v>12</v>
      </c>
      <c r="K15" s="82"/>
      <c r="L15" s="83" t="s">
        <v>13</v>
      </c>
      <c r="M15" s="81" t="s">
        <v>14</v>
      </c>
      <c r="N15" s="82"/>
      <c r="O15" s="83" t="s">
        <v>15</v>
      </c>
      <c r="P15" s="59" t="s">
        <v>16</v>
      </c>
      <c r="Q15" s="61" t="s">
        <v>17</v>
      </c>
      <c r="R15" s="62" t="s">
        <v>18</v>
      </c>
      <c r="S15" s="80"/>
      <c r="T15" s="80"/>
    </row>
    <row r="16" spans="1:20" ht="33.75" customHeight="1" thickBot="1" x14ac:dyDescent="0.3">
      <c r="A16" s="76"/>
      <c r="B16" s="78"/>
      <c r="C16" s="11"/>
      <c r="D16" s="11"/>
      <c r="E16" s="11" t="s">
        <v>30</v>
      </c>
      <c r="F16" s="11"/>
      <c r="G16" s="79"/>
      <c r="H16" s="60"/>
      <c r="I16" s="60"/>
      <c r="J16" s="12" t="s">
        <v>19</v>
      </c>
      <c r="K16" s="13" t="s">
        <v>20</v>
      </c>
      <c r="L16" s="84"/>
      <c r="M16" s="12" t="s">
        <v>21</v>
      </c>
      <c r="N16" s="13" t="s">
        <v>22</v>
      </c>
      <c r="O16" s="85"/>
      <c r="P16" s="60"/>
      <c r="Q16" s="61"/>
      <c r="R16" s="63"/>
      <c r="S16" s="60"/>
      <c r="T16" s="60"/>
    </row>
    <row r="17" spans="1:20" s="19" customFormat="1" ht="62.25" customHeight="1" thickBot="1" x14ac:dyDescent="0.3">
      <c r="A17" s="48" t="s">
        <v>35</v>
      </c>
      <c r="B17" s="58" t="s">
        <v>31</v>
      </c>
      <c r="C17" s="56" t="s">
        <v>32</v>
      </c>
      <c r="D17" s="56" t="s">
        <v>33</v>
      </c>
      <c r="E17" s="49" t="s">
        <v>34</v>
      </c>
      <c r="F17" s="50" t="s">
        <v>28</v>
      </c>
      <c r="G17" s="57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3">
      <c r="A18" s="48" t="s">
        <v>46</v>
      </c>
      <c r="B18" s="51" t="s">
        <v>39</v>
      </c>
      <c r="C18" s="52" t="s">
        <v>40</v>
      </c>
      <c r="D18" s="56" t="s">
        <v>41</v>
      </c>
      <c r="E18" s="53" t="s">
        <v>34</v>
      </c>
      <c r="F18" s="50" t="s">
        <v>28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3">
      <c r="A19" s="48" t="s">
        <v>56</v>
      </c>
      <c r="B19" s="48" t="s">
        <v>53</v>
      </c>
      <c r="C19" s="49" t="s">
        <v>54</v>
      </c>
      <c r="D19" s="49" t="s">
        <v>55</v>
      </c>
      <c r="E19" s="49" t="s">
        <v>34</v>
      </c>
      <c r="F19" s="50" t="s">
        <v>28</v>
      </c>
      <c r="G19" s="57">
        <v>25000</v>
      </c>
      <c r="H19" s="16">
        <v>0</v>
      </c>
      <c r="I19" s="16">
        <v>25</v>
      </c>
      <c r="J19" s="16">
        <f>ROUNDUP(G19*2.87%,2)</f>
        <v>717.5</v>
      </c>
      <c r="K19" s="16">
        <f>ROUNDUP(G19*7.1%,2)</f>
        <v>1775</v>
      </c>
      <c r="L19" s="16">
        <f>+G19*1.2%</f>
        <v>300</v>
      </c>
      <c r="M19" s="16">
        <f>+G19*3.04%</f>
        <v>760</v>
      </c>
      <c r="N19" s="16">
        <f>+G19*7.09%</f>
        <v>1772.5000000000002</v>
      </c>
      <c r="O19" s="16">
        <v>3486.65</v>
      </c>
      <c r="P19" s="16">
        <f t="shared" ref="P19" si="3">+H19+I19+J19+K19+L19+M19+N19+O19</f>
        <v>8836.65</v>
      </c>
      <c r="Q19" s="16">
        <f t="shared" ref="Q19" si="4">ROUNDUP(H19+I19+J19+M19+O19,2)</f>
        <v>4989.1499999999996</v>
      </c>
      <c r="R19" s="16">
        <f t="shared" ref="R19" si="5">+K19+L19+N19</f>
        <v>3847.5</v>
      </c>
      <c r="S19" s="17">
        <f>ROUNDUP(G19-Q19,2)</f>
        <v>20010.849999999999</v>
      </c>
      <c r="T19" s="18">
        <v>111</v>
      </c>
    </row>
    <row r="20" spans="1:20" s="19" customFormat="1" ht="62.25" customHeight="1" thickBot="1" x14ac:dyDescent="0.3">
      <c r="A20" s="48" t="s">
        <v>45</v>
      </c>
      <c r="B20" s="48" t="s">
        <v>42</v>
      </c>
      <c r="C20" s="49" t="s">
        <v>43</v>
      </c>
      <c r="D20" s="49" t="s">
        <v>47</v>
      </c>
      <c r="E20" s="49" t="s">
        <v>44</v>
      </c>
      <c r="F20" s="50" t="s">
        <v>28</v>
      </c>
      <c r="G20" s="14">
        <v>9344.7199999999993</v>
      </c>
      <c r="H20" s="16">
        <v>0</v>
      </c>
      <c r="I20" s="16">
        <v>25</v>
      </c>
      <c r="J20" s="16">
        <f>ROUNDUP(G20*2.87%,2)</f>
        <v>268.2</v>
      </c>
      <c r="K20" s="16">
        <f>ROUNDUP(G20*7.1%,2)</f>
        <v>663.48</v>
      </c>
      <c r="L20" s="16">
        <f>+G20*1.2%</f>
        <v>112.13664</v>
      </c>
      <c r="M20" s="16">
        <f>+G20*3.04%</f>
        <v>284.07948799999997</v>
      </c>
      <c r="N20" s="16">
        <f>+G20*7.09%</f>
        <v>662.54064800000003</v>
      </c>
      <c r="O20" s="16">
        <v>0</v>
      </c>
      <c r="P20" s="16">
        <f t="shared" ref="P20" si="6">+H20+I20+J20+K20+L20+M20+N20+O20</f>
        <v>2015.436776</v>
      </c>
      <c r="Q20" s="16">
        <f t="shared" ref="Q20" si="7">ROUNDUP(H20+I20+J20+M20+O20,2)</f>
        <v>577.28</v>
      </c>
      <c r="R20" s="16">
        <f t="shared" ref="R20" si="8">+K20+L20+N20</f>
        <v>1438.1572879999999</v>
      </c>
      <c r="S20" s="17">
        <f>ROUNDUP(G20-Q20,2)</f>
        <v>8767.44</v>
      </c>
      <c r="T20" s="18">
        <v>111</v>
      </c>
    </row>
    <row r="21" spans="1:20" ht="20.25" customHeight="1" thickBot="1" x14ac:dyDescent="0.3">
      <c r="A21" s="72" t="s">
        <v>23</v>
      </c>
      <c r="B21" s="73"/>
      <c r="C21" s="73"/>
      <c r="D21" s="73"/>
      <c r="E21" s="73"/>
      <c r="F21" s="74"/>
      <c r="G21" s="54">
        <f t="shared" ref="G21:S21" si="9">ROUNDUP(SUM(G17:G20),2)</f>
        <v>79344.72</v>
      </c>
      <c r="H21" s="54">
        <f t="shared" si="9"/>
        <v>0</v>
      </c>
      <c r="I21" s="54">
        <f t="shared" si="9"/>
        <v>100</v>
      </c>
      <c r="J21" s="54">
        <f t="shared" si="9"/>
        <v>2277.1999999999998</v>
      </c>
      <c r="K21" s="54">
        <f t="shared" si="9"/>
        <v>5633.48</v>
      </c>
      <c r="L21" s="54">
        <f t="shared" si="9"/>
        <v>952.14</v>
      </c>
      <c r="M21" s="54">
        <f t="shared" si="9"/>
        <v>2412.0800000000004</v>
      </c>
      <c r="N21" s="54">
        <f t="shared" si="9"/>
        <v>5625.55</v>
      </c>
      <c r="O21" s="54">
        <f t="shared" si="9"/>
        <v>6973.3</v>
      </c>
      <c r="P21" s="54">
        <f t="shared" si="9"/>
        <v>23973.739999999998</v>
      </c>
      <c r="Q21" s="54">
        <f t="shared" si="9"/>
        <v>11762.58</v>
      </c>
      <c r="R21" s="54">
        <f t="shared" si="9"/>
        <v>12211.16</v>
      </c>
      <c r="S21" s="54">
        <f t="shared" si="9"/>
        <v>67582.14</v>
      </c>
      <c r="T21" s="55"/>
    </row>
    <row r="22" spans="1:20" ht="20" x14ac:dyDescent="0.25">
      <c r="A22" s="20" t="s">
        <v>48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" x14ac:dyDescent="0.25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" x14ac:dyDescent="0.25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" x14ac:dyDescent="0.25">
      <c r="A25" s="33" t="s">
        <v>49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" x14ac:dyDescent="0.25">
      <c r="A26" s="33" t="s">
        <v>50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" x14ac:dyDescent="0.25">
      <c r="A27" s="33" t="s">
        <v>51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" x14ac:dyDescent="0.25">
      <c r="A28" s="33" t="s">
        <v>52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" x14ac:dyDescent="0.25">
      <c r="A29" s="34" t="s">
        <v>26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5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" x14ac:dyDescent="0.25">
      <c r="A31" s="70" t="s">
        <v>36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2.5" x14ac:dyDescent="0.25">
      <c r="A32" s="71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20" ht="22.5" x14ac:dyDescent="0.25">
      <c r="A33" s="71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ht="16.5" x14ac:dyDescent="0.25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5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5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5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5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5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5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5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5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5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5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5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5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5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5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5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5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5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5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5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5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5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5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5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5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5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5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5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5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5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5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5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5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5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5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5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5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5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5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5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5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5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5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5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5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5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5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5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5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5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5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5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5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5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5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5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5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5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5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5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5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5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5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5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5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5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5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5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5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5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5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5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5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5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5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5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5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5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5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5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5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5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5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5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5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5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5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5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5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5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5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5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5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5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5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5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5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5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5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5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5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5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5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5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5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5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5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5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5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5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5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5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5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5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5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5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5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5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5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5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5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5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5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5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5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5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5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5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5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5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5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5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5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5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5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5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5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5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5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5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5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5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5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5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5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5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5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5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5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5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5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5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5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5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5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5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5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5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5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5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5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5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5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5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5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5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5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5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5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5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5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5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5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5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5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5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5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5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5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5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5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5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5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5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5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5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5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5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5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5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5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5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5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5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5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5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5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5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5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5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5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5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5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5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5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5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5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5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5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5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5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5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5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5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5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5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5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5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5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5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5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5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5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5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5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5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5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5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5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5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5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5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5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5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5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5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5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5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5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5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5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5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5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5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5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5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5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5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5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5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5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5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5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5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5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5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5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5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5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5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5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5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5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5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5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5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5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5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5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5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5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5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5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5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5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5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5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5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5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5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5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5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5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5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5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5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5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5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5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5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5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5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5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5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5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5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5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5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5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5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5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5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5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5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5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5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5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5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5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5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5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5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5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5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5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5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5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5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5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5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5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5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5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5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5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5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5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5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5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5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5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5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5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5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5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5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5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5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5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5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5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5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5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5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5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5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5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5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5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5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5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5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5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5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5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5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5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5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5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5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5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5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5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5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5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5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5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5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5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5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5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5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5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5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5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5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5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5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5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5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5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5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5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5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5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5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5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5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5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5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5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5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5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5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5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5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5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5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5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5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5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5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5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5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5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5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5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5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5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5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5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5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5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DEPARTAMENTO DE RECURSOS HUMANOS</cp:lastModifiedBy>
  <cp:lastPrinted>2023-12-04T00:34:39Z</cp:lastPrinted>
  <dcterms:created xsi:type="dcterms:W3CDTF">2021-08-17T20:49:48Z</dcterms:created>
  <dcterms:modified xsi:type="dcterms:W3CDTF">2023-12-04T07:13:41Z</dcterms:modified>
</cp:coreProperties>
</file>